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2645"/>
  </bookViews>
  <sheets>
    <sheet name="附件1.薪酬情况表（公开披露）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<sst xmlns="http://schemas.openxmlformats.org/spreadsheetml/2006/main" count="34">
  <si>
    <t>附件1</t>
  </si>
  <si>
    <t>绍兴市工贸国有资本经营有限公司（绍兴市手工业合作社联合社）
2018年度市管企业负责人薪酬情况（公开披露）</t>
  </si>
  <si>
    <t xml:space="preserve"> </t>
  </si>
  <si>
    <t>金额：万元（保留两位小数）</t>
  </si>
  <si>
    <r>
      <rPr>
        <b/>
        <sz val="18"/>
        <rFont val="仿宋"/>
        <charset val="134"/>
      </rPr>
      <t> </t>
    </r>
    <r>
      <rPr>
        <sz val="12"/>
        <rFont val="仿宋"/>
        <charset val="134"/>
      </rPr>
      <t>姓名</t>
    </r>
  </si>
  <si>
    <t>职务</t>
  </si>
  <si>
    <t>任职起止时间</t>
  </si>
  <si>
    <t>2018年度从本公司获得的税前报酬情况</t>
  </si>
  <si>
    <t>是否在股东单位或其他关联方领取薪酬</t>
  </si>
  <si>
    <t>在关联方领取的税前薪酬总额</t>
  </si>
  <si>
    <t>市国资委核定应付薪酬</t>
  </si>
  <si>
    <t>社会保险、补充养老、补充医疗、住房公积金等福利性待遇单位缴存部分</t>
  </si>
  <si>
    <t>其他货币性收入（注明具体项目并分列）</t>
  </si>
  <si>
    <t>合计</t>
  </si>
  <si>
    <t>4=1+2+3</t>
  </si>
  <si>
    <t>朱嵩松</t>
  </si>
  <si>
    <t>党委书记、
董事长</t>
  </si>
  <si>
    <t>1-12月</t>
  </si>
  <si>
    <t>否</t>
  </si>
  <si>
    <t>谢志根</t>
  </si>
  <si>
    <t>党委副书记、
总经理</t>
  </si>
  <si>
    <t>宣乐信</t>
  </si>
  <si>
    <t>党委副书记、
副总经理</t>
  </si>
  <si>
    <t>黄建强</t>
  </si>
  <si>
    <t>党委副书记、
纪委书记</t>
  </si>
  <si>
    <t>陈利民</t>
  </si>
  <si>
    <t>副总经理</t>
  </si>
  <si>
    <t>王建良</t>
  </si>
  <si>
    <t>谢栋梁</t>
  </si>
  <si>
    <t>6-12月</t>
  </si>
  <si>
    <t>杨瑞娟</t>
  </si>
  <si>
    <t>资深经理</t>
  </si>
  <si>
    <t>1-3月</t>
  </si>
  <si>
    <t>上表披露薪酬为我公司企业负责人２０１8年度薪酬全部应发税前薪酬。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</si>
</sst>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name val="仿宋"/>
      <charset val="134"/>
    </font>
    <font>
      <sz val="12"/>
      <name val="仿宋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6"/>
  <sheetViews>
    <sheetView tabSelected="1" workbookViewId="0">
      <selection activeCell="L13" sqref="L13"/>
    </sheetView>
  </sheetViews>
  <sheetFormatPr defaultColWidth="9" defaultRowHeight="14.25"/>
  <cols>
    <col min="1" max="1" width="10.25" style="1" customWidth="1"/>
    <col min="2" max="2" width="13.375" style="1" customWidth="1"/>
    <col min="3" max="3" width="9.375" style="1" customWidth="1"/>
    <col min="4" max="4" width="14" style="1" customWidth="1"/>
    <col min="5" max="5" width="18.375" style="1" customWidth="1"/>
    <col min="6" max="6" width="14.375" style="1" customWidth="1"/>
    <col min="7" max="7" width="13.375" style="1" customWidth="1"/>
    <col min="8" max="8" width="14.125" style="1" customWidth="1"/>
    <col min="9" max="9" width="13.875" style="1" customWidth="1"/>
    <col min="10" max="11" width="9" style="1"/>
    <col min="12" max="12" width="15.125" style="1" customWidth="1"/>
    <col min="13" max="16384" width="9" style="1"/>
  </cols>
  <sheetData>
    <row r="1" ht="23" customHeight="1" spans="1:2">
      <c r="A1" s="2" t="s">
        <v>0</v>
      </c>
      <c r="B1" s="2"/>
    </row>
    <row r="2" ht="50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24" customHeight="1" spans="1:9">
      <c r="A3" s="5" t="s">
        <v>2</v>
      </c>
      <c r="G3" s="6" t="s">
        <v>3</v>
      </c>
      <c r="H3" s="6"/>
      <c r="I3" s="6"/>
    </row>
    <row r="4" ht="29" customHeight="1" spans="1:9">
      <c r="A4" s="7" t="s">
        <v>4</v>
      </c>
      <c r="B4" s="8" t="s">
        <v>5</v>
      </c>
      <c r="C4" s="8" t="s">
        <v>6</v>
      </c>
      <c r="D4" s="8" t="s">
        <v>7</v>
      </c>
      <c r="E4" s="8"/>
      <c r="F4" s="8"/>
      <c r="G4" s="8"/>
      <c r="H4" s="8" t="s">
        <v>8</v>
      </c>
      <c r="I4" s="8" t="s">
        <v>9</v>
      </c>
    </row>
    <row r="5" ht="60" customHeight="1" spans="1:9">
      <c r="A5" s="7"/>
      <c r="B5" s="8"/>
      <c r="C5" s="8"/>
      <c r="D5" s="8" t="s">
        <v>10</v>
      </c>
      <c r="E5" s="8" t="s">
        <v>11</v>
      </c>
      <c r="F5" s="8" t="s">
        <v>12</v>
      </c>
      <c r="G5" s="8" t="s">
        <v>13</v>
      </c>
      <c r="H5" s="8"/>
      <c r="I5" s="8"/>
    </row>
    <row r="6" ht="29" customHeight="1" spans="1:9">
      <c r="A6" s="7"/>
      <c r="B6" s="8"/>
      <c r="C6" s="8"/>
      <c r="D6" s="8">
        <v>1</v>
      </c>
      <c r="E6" s="9">
        <v>2</v>
      </c>
      <c r="F6" s="9">
        <v>3</v>
      </c>
      <c r="G6" s="9" t="s">
        <v>14</v>
      </c>
      <c r="H6" s="8"/>
      <c r="I6" s="8"/>
    </row>
    <row r="7" ht="30" customHeight="1" spans="1:11">
      <c r="A7" s="10" t="s">
        <v>15</v>
      </c>
      <c r="B7" s="11" t="s">
        <v>16</v>
      </c>
      <c r="C7" s="12" t="s">
        <v>17</v>
      </c>
      <c r="D7" s="10">
        <v>25.88</v>
      </c>
      <c r="E7" s="13">
        <v>8.74</v>
      </c>
      <c r="F7" s="13"/>
      <c r="G7" s="13">
        <f t="shared" ref="G7:G12" si="0">D7+E7+F7</f>
        <v>34.62</v>
      </c>
      <c r="H7" s="13" t="s">
        <v>18</v>
      </c>
      <c r="I7" s="13"/>
      <c r="K7" s="1">
        <v>375379</v>
      </c>
    </row>
    <row r="8" ht="30" customHeight="1" spans="1:11">
      <c r="A8" s="10" t="s">
        <v>19</v>
      </c>
      <c r="B8" s="11" t="s">
        <v>20</v>
      </c>
      <c r="C8" s="12" t="s">
        <v>17</v>
      </c>
      <c r="D8" s="10">
        <v>37.54</v>
      </c>
      <c r="E8" s="13">
        <v>8.39</v>
      </c>
      <c r="F8" s="13"/>
      <c r="G8" s="13">
        <f t="shared" si="0"/>
        <v>45.93</v>
      </c>
      <c r="H8" s="13" t="s">
        <v>18</v>
      </c>
      <c r="I8" s="13"/>
      <c r="K8" s="1">
        <v>375380</v>
      </c>
    </row>
    <row r="9" ht="30" customHeight="1" spans="1:12">
      <c r="A9" s="10" t="s">
        <v>21</v>
      </c>
      <c r="B9" s="11" t="s">
        <v>22</v>
      </c>
      <c r="C9" s="12" t="s">
        <v>17</v>
      </c>
      <c r="D9" s="10">
        <v>32.47</v>
      </c>
      <c r="E9" s="13">
        <v>11.2</v>
      </c>
      <c r="F9" s="13"/>
      <c r="G9" s="13">
        <f t="shared" si="0"/>
        <v>43.67</v>
      </c>
      <c r="H9" s="13" t="s">
        <v>18</v>
      </c>
      <c r="I9" s="13"/>
      <c r="K9" s="1">
        <v>375381</v>
      </c>
      <c r="L9" s="1">
        <f>0.865*K9</f>
        <v>324704.565</v>
      </c>
    </row>
    <row r="10" ht="30" customHeight="1" spans="1:11">
      <c r="A10" s="10" t="s">
        <v>23</v>
      </c>
      <c r="B10" s="11" t="s">
        <v>24</v>
      </c>
      <c r="C10" s="12" t="s">
        <v>17</v>
      </c>
      <c r="D10" s="10">
        <v>32.47</v>
      </c>
      <c r="E10" s="13">
        <v>8.9</v>
      </c>
      <c r="F10" s="13"/>
      <c r="G10" s="13">
        <f t="shared" si="0"/>
        <v>41.37</v>
      </c>
      <c r="H10" s="13" t="s">
        <v>18</v>
      </c>
      <c r="I10" s="13"/>
      <c r="K10" s="1">
        <v>375382</v>
      </c>
    </row>
    <row r="11" ht="30" customHeight="1" spans="1:12">
      <c r="A11" s="10" t="s">
        <v>25</v>
      </c>
      <c r="B11" s="11" t="s">
        <v>26</v>
      </c>
      <c r="C11" s="12" t="s">
        <v>17</v>
      </c>
      <c r="D11" s="10">
        <v>32.28</v>
      </c>
      <c r="E11" s="13">
        <v>7.24</v>
      </c>
      <c r="F11" s="13"/>
      <c r="G11" s="13">
        <f t="shared" si="0"/>
        <v>39.52</v>
      </c>
      <c r="H11" s="13" t="s">
        <v>18</v>
      </c>
      <c r="I11" s="13"/>
      <c r="K11" s="1">
        <v>375383</v>
      </c>
      <c r="L11" s="1">
        <f>0.86*K11</f>
        <v>322829.38</v>
      </c>
    </row>
    <row r="12" ht="30" customHeight="1" spans="1:12">
      <c r="A12" s="10" t="s">
        <v>27</v>
      </c>
      <c r="B12" s="11" t="s">
        <v>26</v>
      </c>
      <c r="C12" s="12" t="s">
        <v>17</v>
      </c>
      <c r="D12" s="10">
        <v>32.09</v>
      </c>
      <c r="E12" s="13">
        <v>7.3</v>
      </c>
      <c r="F12" s="13"/>
      <c r="G12" s="13">
        <f t="shared" si="0"/>
        <v>39.39</v>
      </c>
      <c r="H12" s="13" t="s">
        <v>18</v>
      </c>
      <c r="I12" s="13"/>
      <c r="K12" s="1">
        <v>375384</v>
      </c>
      <c r="L12" s="1">
        <f>0.855*K12</f>
        <v>320953.32</v>
      </c>
    </row>
    <row r="13" ht="30" customHeight="1" spans="1:12">
      <c r="A13" s="10" t="s">
        <v>28</v>
      </c>
      <c r="B13" s="11" t="s">
        <v>26</v>
      </c>
      <c r="C13" s="12" t="s">
        <v>29</v>
      </c>
      <c r="D13" s="14">
        <v>18.43</v>
      </c>
      <c r="E13" s="13">
        <v>4.34</v>
      </c>
      <c r="F13" s="13"/>
      <c r="G13" s="13">
        <v>22.77</v>
      </c>
      <c r="H13" s="13" t="s">
        <v>18</v>
      </c>
      <c r="I13" s="13"/>
      <c r="K13" s="1">
        <v>375379</v>
      </c>
      <c r="L13" s="1">
        <f>K13*0.855/12*7</f>
        <v>187220.27625</v>
      </c>
    </row>
    <row r="14" ht="30" customHeight="1" spans="1:12">
      <c r="A14" s="10" t="s">
        <v>30</v>
      </c>
      <c r="B14" s="11" t="s">
        <v>31</v>
      </c>
      <c r="C14" s="12" t="s">
        <v>32</v>
      </c>
      <c r="D14" s="10">
        <v>7.51</v>
      </c>
      <c r="E14" s="13">
        <v>2.37</v>
      </c>
      <c r="F14" s="13"/>
      <c r="G14" s="13">
        <f>D14+E14+F14</f>
        <v>9.88</v>
      </c>
      <c r="H14" s="13" t="s">
        <v>18</v>
      </c>
      <c r="I14" s="13"/>
      <c r="K14" s="1">
        <v>375386</v>
      </c>
      <c r="L14" s="1">
        <f>K14*0.8/12*3</f>
        <v>75077.2</v>
      </c>
    </row>
    <row r="15" ht="30" customHeight="1" spans="1:9">
      <c r="A15" s="8" t="s">
        <v>13</v>
      </c>
      <c r="B15" s="8"/>
      <c r="C15" s="8"/>
      <c r="D15" s="13">
        <f t="shared" ref="D15:G15" si="1">SUM(D7:D14)</f>
        <v>218.67</v>
      </c>
      <c r="E15" s="13">
        <f t="shared" si="1"/>
        <v>58.48</v>
      </c>
      <c r="F15" s="13">
        <f t="shared" si="1"/>
        <v>0</v>
      </c>
      <c r="G15" s="13">
        <f t="shared" si="1"/>
        <v>277.15</v>
      </c>
      <c r="H15" s="13"/>
      <c r="I15" s="13">
        <f>SUM(I7:I14)</f>
        <v>0</v>
      </c>
    </row>
    <row r="16" ht="27" customHeight="1" spans="1:9">
      <c r="A16" s="15" t="s">
        <v>33</v>
      </c>
      <c r="B16" s="15"/>
      <c r="C16" s="15"/>
      <c r="D16" s="15"/>
      <c r="E16" s="15"/>
      <c r="F16" s="15"/>
      <c r="G16" s="15"/>
      <c r="H16" s="15"/>
      <c r="I16" s="15"/>
    </row>
  </sheetData>
  <mergeCells count="10">
    <mergeCell ref="A1:B1"/>
    <mergeCell ref="A2:I2"/>
    <mergeCell ref="G3:I3"/>
    <mergeCell ref="D4:G4"/>
    <mergeCell ref="A16:I16"/>
    <mergeCell ref="A4:A6"/>
    <mergeCell ref="B4:B6"/>
    <mergeCell ref="C4:C6"/>
    <mergeCell ref="H4:H6"/>
    <mergeCell ref="I4:I6"/>
  </mergeCells>
  <pageMargins left="0.751388888888889" right="0.751388888888889" top="0.511805555555556" bottom="0.235416666666667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K18" sqref="K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附件1.薪酬情况表（公开披露）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2019-09-09T00:50:00Z</dcterms:created>
  <dcterms:modified xsi:type="dcterms:W3CDTF">2019-09-11T02:19:35Z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